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elering1-my.sharepoint.com/personal/kristiina_toots_elering_ee/Documents/Raskustes olev ettevõte/"/>
    </mc:Choice>
  </mc:AlternateContent>
  <xr:revisionPtr revIDLastSave="26" documentId="8_{DC74A04A-E7E4-4375-A893-1B076B5D9565}" xr6:coauthVersionLast="47" xr6:coauthVersionMax="47" xr10:uidLastSave="{A67BDF5A-6671-410C-94BB-6CBD0F36B516}"/>
  <bookViews>
    <workbookView xWindow="-110" yWindow="-110" windowWidth="19420" windowHeight="11500" xr2:uid="{00000000-000D-0000-FFFF-FFFF00000000}"/>
  </bookViews>
  <sheets>
    <sheet name="Raskustes ettevõtte kontroll" sheetId="4" r:id="rId1"/>
  </sheets>
  <calcPr calcId="191028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2" i="4" l="1"/>
  <c r="D26" i="4"/>
  <c r="D36" i="4"/>
  <c r="B22" i="4"/>
  <c r="C8" i="4" l="1"/>
  <c r="C7" i="4" l="1"/>
  <c r="C9" i="4"/>
  <c r="B10" i="4"/>
  <c r="B42" i="4"/>
  <c r="B40" i="4" s="1"/>
  <c r="C42" i="4"/>
  <c r="C40" i="4" s="1"/>
  <c r="B28" i="4"/>
  <c r="C44" i="4"/>
  <c r="B44" i="4"/>
  <c r="A41" i="4"/>
  <c r="B36" i="4"/>
  <c r="B35" i="4"/>
  <c r="C30" i="4"/>
  <c r="B30" i="4"/>
  <c r="C28" i="4"/>
  <c r="C26" i="4" s="1"/>
  <c r="C21" i="4"/>
  <c r="C35" i="4" s="1"/>
  <c r="D30" i="4" l="1"/>
  <c r="D44" i="4"/>
  <c r="D40" i="4"/>
  <c r="B26" i="4"/>
</calcChain>
</file>

<file path=xl/sharedStrings.xml><?xml version="1.0" encoding="utf-8"?>
<sst xmlns="http://schemas.openxmlformats.org/spreadsheetml/2006/main" count="57" uniqueCount="42">
  <si>
    <t>Pakkuja:</t>
  </si>
  <si>
    <t>Ettevõtte suuruse määramine</t>
  </si>
  <si>
    <t>Bilansimaht (miljon EUR)</t>
  </si>
  <si>
    <t>Müügitulu (miljon EUR)</t>
  </si>
  <si>
    <t>Keskmine töötajate arv (inimest)</t>
  </si>
  <si>
    <t>Tegemist on:</t>
  </si>
  <si>
    <t>Ettevõtte liigitamise loogika:</t>
  </si>
  <si>
    <t xml:space="preserve">Kategooria </t>
  </si>
  <si>
    <t>Väike-keskmine ettevõte</t>
  </si>
  <si>
    <t>Suur ettevõte*</t>
  </si>
  <si>
    <t>VKE_definitsiooni_selgitus_-_EK_mrus_651-2014_alusel_-_2015.pdf</t>
  </si>
  <si>
    <t>Bilansimaht</t>
  </si>
  <si>
    <t>&lt;43 MEUR</t>
  </si>
  <si>
    <t>&gt;43 MEUR</t>
  </si>
  <si>
    <t>Müügitulu</t>
  </si>
  <si>
    <t>&lt;50 MEUR</t>
  </si>
  <si>
    <t>&gt;50 MEUR</t>
  </si>
  <si>
    <t>Keskmine töötajate arv</t>
  </si>
  <si>
    <t>&lt;250</t>
  </si>
  <si>
    <t>&gt;250</t>
  </si>
  <si>
    <t>*Suur: kõik kolm kriteeriumit täidetud või töötajate arv pluss üks näitaja</t>
  </si>
  <si>
    <t>Grupi konsolideeritud maj.aasta aruanne</t>
  </si>
  <si>
    <t>Viide</t>
  </si>
  <si>
    <t>Omakap / AK suhe</t>
  </si>
  <si>
    <t>komisjoni määruse (EL) nr 651/2014 art 2 p18 p(a)</t>
  </si>
  <si>
    <t>Omakapital (EUR)</t>
  </si>
  <si>
    <t>Aktsiakapital/osakapital (EUR)</t>
  </si>
  <si>
    <t>Finantsvõimendus</t>
  </si>
  <si>
    <t>komisjoni määruse (EL) nr 651/2014 art 2 p18 p(e)</t>
  </si>
  <si>
    <t>Lühi- ja pikaajalised võlakohustised (EUR)</t>
  </si>
  <si>
    <t>EBITDA interest coverage ratio</t>
  </si>
  <si>
    <t>EBITDA (EUR)</t>
  </si>
  <si>
    <t>Intressimaksed (EUR)</t>
  </si>
  <si>
    <t>Kons-mata maj.aasta aruanne</t>
  </si>
  <si>
    <t>Aktsiakapital (EUR)</t>
  </si>
  <si>
    <t xml:space="preserve">All oleva tabeli täitmisel võtta aluseks komisjoni määruse (EL) nr 651/2014 lisa 1 art 6 </t>
  </si>
  <si>
    <r>
      <rPr>
        <b/>
        <sz val="11"/>
        <rFont val="Calibri"/>
        <family val="2"/>
        <charset val="186"/>
        <scheme val="minor"/>
      </rPr>
      <t>Suurettevõtte</t>
    </r>
    <r>
      <rPr>
        <sz val="11"/>
        <rFont val="Calibri"/>
        <family val="2"/>
        <scheme val="minor"/>
      </rPr>
      <t xml:space="preserve"> puhul täita all tabelis </t>
    </r>
    <r>
      <rPr>
        <b/>
        <sz val="11"/>
        <rFont val="Calibri"/>
        <family val="2"/>
        <charset val="186"/>
        <scheme val="minor"/>
      </rPr>
      <t>kõik kolm näitajat</t>
    </r>
    <r>
      <rPr>
        <sz val="11"/>
        <rFont val="Calibri"/>
        <family val="2"/>
        <scheme val="minor"/>
      </rPr>
      <t xml:space="preserve">, </t>
    </r>
    <r>
      <rPr>
        <b/>
        <sz val="11"/>
        <rFont val="Calibri"/>
        <family val="2"/>
        <charset val="186"/>
        <scheme val="minor"/>
      </rPr>
      <t>väike-ja keskmise</t>
    </r>
    <r>
      <rPr>
        <sz val="11"/>
        <rFont val="Calibri"/>
        <family val="2"/>
        <scheme val="minor"/>
      </rPr>
      <t xml:space="preserve"> suurusega ettevõtte puhul </t>
    </r>
    <r>
      <rPr>
        <b/>
        <sz val="11"/>
        <rFont val="Calibri"/>
        <family val="2"/>
        <charset val="186"/>
        <scheme val="minor"/>
      </rPr>
      <t>vaid omakapitali/AK suhe</t>
    </r>
  </si>
  <si>
    <t>*Tegemist on raskustes oleva ettevõttega kui omakapitali/aktsiakapitali suhe on punases ja/või suurettevõte, millel on ülejäänud kaks näitajat (finantsvõimendus ja EBITDA intresside kattekordaja) punases. (komisjoni määruse (EL) nr 651/2014 art 2 p18)</t>
  </si>
  <si>
    <t>Hinnang näitajale</t>
  </si>
  <si>
    <t>2025. aasta näitajad</t>
  </si>
  <si>
    <t>Lehel täita valged raamitud lahtrid</t>
  </si>
  <si>
    <t xml:space="preserve">All olevates tabelites täita lahtrid pakkuja ettevõtte näitajatega ja seotud ettevõtete olemasolul konsolideeritud näitajatega vastavalt komisjoni määruse (EL) nr 651/2014 lisa 1 art 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</si>
</sst>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9" x14ac:knownFonts="1">
    <font>
      <sz val="11"/>
      <color theme="1"/>
      <name val="Calibri"/>
      <family val="2"/>
      <charset val="186"/>
      <scheme val="minor"/>
    </font>
    <font>
      <sz val="11"/>
      <color theme="1"/>
      <name val="Times New Roman"/>
      <family val="1"/>
    </font>
    <font>
      <b/>
      <sz val="11"/>
      <name val="Calibri"/>
      <family val="2"/>
      <charset val="186"/>
      <scheme val="minor"/>
    </font>
    <font>
      <sz val="9"/>
      <color theme="1"/>
      <name val="Times New Roman"/>
      <family val="1"/>
      <charset val="186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b/>
      <sz val="9"/>
      <color theme="1"/>
      <name val="Arial"/>
    </font>
    <font>
      <sz val="9"/>
      <name val="Arial"/>
      <family val="2"/>
      <charset val="186"/>
    </font>
    <font>
      <b/>
      <sz val="9"/>
      <color theme="1"/>
      <name val="Arial"/>
      <family val="2"/>
      <charset val="186"/>
    </font>
    <font>
      <b/>
      <sz val="12"/>
      <color theme="1"/>
      <name val="Calibri"/>
      <family val="2"/>
      <charset val="186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charset val="186"/>
      <scheme val="minor"/>
    </font>
    <font>
      <u/>
      <sz val="11"/>
      <color theme="10"/>
      <name val="Calibri"/>
      <family val="2"/>
      <charset val="186"/>
      <scheme val="minor"/>
    </font>
    <font>
      <i/>
      <sz val="11"/>
      <color theme="1"/>
      <name val="Calibri"/>
      <family val="2"/>
      <charset val="186"/>
      <scheme val="minor"/>
    </font>
    <font>
      <b/>
      <sz val="9"/>
      <color theme="1"/>
      <name val="Times New Roman"/>
      <family val="1"/>
      <charset val="186"/>
    </font>
    <font>
      <i/>
      <sz val="10"/>
      <color theme="1"/>
      <name val="Calibri"/>
      <family val="2"/>
      <charset val="186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>
      <protection locked="0"/>
    </xf>
    <xf numFmtId="0" fontId="6" fillId="0" borderId="0"/>
    <xf numFmtId="0" fontId="15" fillId="0" borderId="0" applyNumberFormat="0" applyFill="0" applyBorder="0" applyAlignment="0" applyProtection="0"/>
  </cellStyleXfs>
  <cellXfs count="46">
    <xf numFmtId="0" fontId="0" fillId="0" borderId="0" xfId="0"/>
    <xf numFmtId="0" fontId="4" fillId="0" borderId="0" xfId="0" applyFont="1"/>
    <xf numFmtId="14" fontId="4" fillId="0" borderId="0" xfId="0" applyNumberFormat="1" applyFont="1"/>
    <xf numFmtId="3" fontId="4" fillId="0" borderId="0" xfId="0" applyNumberFormat="1" applyFont="1"/>
    <xf numFmtId="0" fontId="12" fillId="0" borderId="0" xfId="0" applyFont="1"/>
    <xf numFmtId="0" fontId="12" fillId="3" borderId="1" xfId="0" applyFont="1" applyFill="1" applyBorder="1"/>
    <xf numFmtId="165" fontId="4" fillId="0" borderId="1" xfId="0" applyNumberFormat="1" applyFont="1" applyBorder="1"/>
    <xf numFmtId="3" fontId="4" fillId="0" borderId="1" xfId="0" applyNumberFormat="1" applyFont="1" applyBorder="1"/>
    <xf numFmtId="0" fontId="9" fillId="4" borderId="3" xfId="2" applyFont="1" applyFill="1" applyBorder="1" applyAlignment="1">
      <alignment vertical="center" wrapText="1"/>
    </xf>
    <xf numFmtId="0" fontId="8" fillId="4" borderId="3" xfId="2" applyFont="1" applyFill="1" applyBorder="1" applyAlignment="1">
      <alignment horizontal="center" vertical="center" wrapText="1"/>
    </xf>
    <xf numFmtId="0" fontId="7" fillId="5" borderId="3" xfId="2" applyFont="1" applyFill="1" applyBorder="1" applyAlignment="1">
      <alignment vertical="center" wrapText="1"/>
    </xf>
    <xf numFmtId="0" fontId="8" fillId="5" borderId="3" xfId="2" applyFont="1" applyFill="1" applyBorder="1" applyAlignment="1">
      <alignment horizontal="center" vertical="center" wrapText="1"/>
    </xf>
    <xf numFmtId="0" fontId="13" fillId="0" borderId="0" xfId="0" applyFont="1"/>
    <xf numFmtId="14" fontId="12" fillId="3" borderId="1" xfId="0" applyNumberFormat="1" applyFont="1" applyFill="1" applyBorder="1" applyAlignment="1">
      <alignment horizontal="center"/>
    </xf>
    <xf numFmtId="0" fontId="0" fillId="2" borderId="1" xfId="0" applyFill="1" applyBorder="1"/>
    <xf numFmtId="0" fontId="12" fillId="2" borderId="1" xfId="0" applyFont="1" applyFill="1" applyBorder="1"/>
    <xf numFmtId="14" fontId="12" fillId="2" borderId="1" xfId="0" applyNumberFormat="1" applyFont="1" applyFill="1" applyBorder="1"/>
    <xf numFmtId="0" fontId="7" fillId="2" borderId="3" xfId="2" applyFont="1" applyFill="1" applyBorder="1" applyAlignment="1">
      <alignment vertical="top"/>
    </xf>
    <xf numFmtId="0" fontId="8" fillId="2" borderId="3" xfId="2" applyFont="1" applyFill="1" applyBorder="1" applyAlignment="1">
      <alignment vertical="top"/>
    </xf>
    <xf numFmtId="0" fontId="10" fillId="2" borderId="1" xfId="0" applyFont="1" applyFill="1" applyBorder="1"/>
    <xf numFmtId="0" fontId="4" fillId="0" borderId="1" xfId="0" applyFont="1" applyBorder="1" applyAlignment="1">
      <alignment wrapText="1"/>
    </xf>
    <xf numFmtId="0" fontId="3" fillId="0" borderId="0" xfId="0" applyFont="1" applyAlignment="1">
      <alignment vertical="center"/>
    </xf>
    <xf numFmtId="0" fontId="4" fillId="3" borderId="1" xfId="0" applyFont="1" applyFill="1" applyBorder="1"/>
    <xf numFmtId="0" fontId="4" fillId="3" borderId="1" xfId="0" applyFont="1" applyFill="1" applyBorder="1" applyAlignment="1">
      <alignment horizontal="center"/>
    </xf>
    <xf numFmtId="0" fontId="4" fillId="2" borderId="1" xfId="0" applyFont="1" applyFill="1" applyBorder="1"/>
    <xf numFmtId="0" fontId="4" fillId="2" borderId="4" xfId="0" applyFont="1" applyFill="1" applyBorder="1"/>
    <xf numFmtId="3" fontId="4" fillId="0" borderId="4" xfId="0" applyNumberFormat="1" applyFont="1" applyBorder="1"/>
    <xf numFmtId="0" fontId="5" fillId="2" borderId="1" xfId="0" applyFont="1" applyFill="1" applyBorder="1"/>
    <xf numFmtId="4" fontId="4" fillId="2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2" fontId="4" fillId="2" borderId="1" xfId="0" applyNumberFormat="1" applyFont="1" applyFill="1" applyBorder="1"/>
    <xf numFmtId="164" fontId="4" fillId="2" borderId="1" xfId="0" applyNumberFormat="1" applyFont="1" applyFill="1" applyBorder="1"/>
    <xf numFmtId="3" fontId="4" fillId="2" borderId="1" xfId="0" applyNumberFormat="1" applyFont="1" applyFill="1" applyBorder="1"/>
    <xf numFmtId="3" fontId="11" fillId="2" borderId="1" xfId="0" applyNumberFormat="1" applyFont="1" applyFill="1" applyBorder="1"/>
    <xf numFmtId="0" fontId="4" fillId="3" borderId="5" xfId="0" applyFont="1" applyFill="1" applyBorder="1"/>
    <xf numFmtId="0" fontId="4" fillId="3" borderId="5" xfId="0" applyFont="1" applyFill="1" applyBorder="1" applyAlignment="1">
      <alignment horizontal="center"/>
    </xf>
    <xf numFmtId="4" fontId="4" fillId="2" borderId="1" xfId="0" applyNumberFormat="1" applyFont="1" applyFill="1" applyBorder="1"/>
    <xf numFmtId="0" fontId="14" fillId="0" borderId="0" xfId="0" applyFont="1"/>
    <xf numFmtId="0" fontId="2" fillId="0" borderId="0" xfId="0" applyFont="1"/>
    <xf numFmtId="0" fontId="15" fillId="0" borderId="0" xfId="3"/>
    <xf numFmtId="0" fontId="0" fillId="0" borderId="0" xfId="0" applyAlignment="1">
      <alignment wrapText="1"/>
    </xf>
    <xf numFmtId="0" fontId="3" fillId="0" borderId="2" xfId="0" applyFont="1" applyBorder="1" applyAlignment="1">
      <alignment vertical="center"/>
    </xf>
    <xf numFmtId="0" fontId="16" fillId="0" borderId="0" xfId="0" applyFont="1"/>
    <xf numFmtId="14" fontId="18" fillId="0" borderId="0" xfId="0" applyNumberFormat="1" applyFont="1"/>
    <xf numFmtId="0" fontId="17" fillId="0" borderId="6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</cellXfs>
  <cellStyles count="4">
    <cellStyle name="Hyperlink" xfId="3" builtinId="8"/>
    <cellStyle name="Normal" xfId="0" builtinId="0"/>
    <cellStyle name="Normal 2" xfId="1" xr:uid="{00000000-0005-0000-0000-000001000000}"/>
    <cellStyle name="Normal 3" xfId="2" xr:uid="{51150CBD-C7D7-43BD-AF0D-D1ACBEA57B3C}"/>
  </cellStyles>
  <dxfs count="34">
    <dxf>
      <font>
        <color rgb="FFFF0000"/>
      </font>
      <fill>
        <patternFill>
          <bgColor rgb="FFFF0000"/>
        </patternFill>
      </fill>
    </dxf>
    <dxf>
      <font>
        <color rgb="FF00B050"/>
      </font>
      <fill>
        <patternFill>
          <bgColor rgb="FF00B05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00B050"/>
      </font>
      <fill>
        <patternFill>
          <bgColor rgb="FF00B05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00B050"/>
      </font>
      <fill>
        <patternFill>
          <bgColor rgb="FF00B05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00B050"/>
      </font>
      <fill>
        <patternFill>
          <bgColor rgb="FF00B05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00B050"/>
      </font>
      <fill>
        <patternFill>
          <bgColor rgb="FF00B05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00B050"/>
      </font>
      <fill>
        <patternFill>
          <bgColor rgb="FF00B05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00B050"/>
      </font>
      <fill>
        <patternFill>
          <bgColor rgb="FF00B05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00B050"/>
      </font>
      <fill>
        <patternFill>
          <bgColor rgb="FF00B050"/>
        </patternFill>
      </fill>
    </dxf>
    <dxf>
      <font>
        <b/>
        <i/>
        <color rgb="FF00B050"/>
      </font>
    </dxf>
    <dxf>
      <font>
        <b/>
        <i val="0"/>
        <color rgb="FF00B05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theme="7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7" tint="0.79998168889431442"/>
        </patternFill>
      </fill>
    </dxf>
    <dxf>
      <font>
        <b/>
        <i/>
        <color rgb="FF00B050"/>
      </font>
    </dxf>
    <dxf>
      <font>
        <b/>
        <i val="0"/>
        <color rgb="FF00B05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eis.ee/wp-content/uploads/2015/12/VKE_definitsiooni_selgitus_-_EK_mrus_651-2014_alusel_-_201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AFDAD9-A113-4A0F-A92C-A7531836F7BE}">
  <sheetPr codeName="Sheet2">
    <outlinePr summaryBelow="0"/>
  </sheetPr>
  <dimension ref="A1:L51"/>
  <sheetViews>
    <sheetView tabSelected="1" zoomScale="70" zoomScaleNormal="70" workbookViewId="0">
      <selection activeCell="D15" sqref="D15"/>
    </sheetView>
  </sheetViews>
  <sheetFormatPr defaultRowHeight="14" customHeight="1" x14ac:dyDescent="0.35"/>
  <cols>
    <col min="1" max="1" width="40.08984375" customWidth="1"/>
    <col min="2" max="2" width="32.90625" customWidth="1"/>
    <col min="3" max="3" width="25.08984375" customWidth="1"/>
    <col min="4" max="4" width="25.453125" customWidth="1"/>
    <col min="5" max="5" width="13.36328125" customWidth="1"/>
    <col min="6" max="6" width="33.36328125" customWidth="1"/>
    <col min="7" max="7" width="18.6328125" customWidth="1"/>
    <col min="8" max="8" width="18.90625" customWidth="1"/>
    <col min="9" max="9" width="13.6328125" customWidth="1"/>
    <col min="10" max="11" width="19.6328125" customWidth="1"/>
  </cols>
  <sheetData>
    <row r="1" spans="1:5" ht="14" customHeight="1" x14ac:dyDescent="0.35">
      <c r="A1" s="44" t="s">
        <v>40</v>
      </c>
      <c r="B1" s="45"/>
      <c r="C1" s="21"/>
      <c r="D1" s="21"/>
    </row>
    <row r="2" spans="1:5" ht="14" customHeight="1" x14ac:dyDescent="0.35">
      <c r="A2" s="19" t="s">
        <v>0</v>
      </c>
      <c r="B2" s="20"/>
      <c r="C2" s="41"/>
      <c r="D2" s="21"/>
      <c r="E2" s="21"/>
    </row>
    <row r="3" spans="1:5" ht="14" customHeight="1" x14ac:dyDescent="0.35">
      <c r="A3" s="1"/>
      <c r="B3" s="2"/>
      <c r="C3" s="1"/>
      <c r="D3" s="1"/>
    </row>
    <row r="4" spans="1:5" ht="14" customHeight="1" x14ac:dyDescent="0.35">
      <c r="A4" s="1"/>
      <c r="B4" s="2"/>
      <c r="C4" s="1"/>
      <c r="D4" s="1"/>
    </row>
    <row r="5" spans="1:5" ht="14" customHeight="1" x14ac:dyDescent="0.35">
      <c r="A5" s="43" t="s">
        <v>35</v>
      </c>
      <c r="B5" s="2"/>
      <c r="C5" s="1"/>
      <c r="D5" s="1"/>
    </row>
    <row r="6" spans="1:5" ht="14" customHeight="1" x14ac:dyDescent="0.35">
      <c r="A6" s="5" t="s">
        <v>1</v>
      </c>
      <c r="B6" s="13" t="s">
        <v>39</v>
      </c>
      <c r="C6" s="1"/>
    </row>
    <row r="7" spans="1:5" ht="14" customHeight="1" x14ac:dyDescent="0.35">
      <c r="A7" s="14" t="s">
        <v>2</v>
      </c>
      <c r="B7" s="6"/>
      <c r="C7" s="12">
        <f>IF(B7&gt;=43,1,0)</f>
        <v>0</v>
      </c>
    </row>
    <row r="8" spans="1:5" ht="14" customHeight="1" x14ac:dyDescent="0.35">
      <c r="A8" s="14" t="s">
        <v>3</v>
      </c>
      <c r="B8" s="6"/>
      <c r="C8" s="12">
        <f>IF(B8&gt;=50,1,0)</f>
        <v>0</v>
      </c>
    </row>
    <row r="9" spans="1:5" ht="14" customHeight="1" x14ac:dyDescent="0.35">
      <c r="A9" s="14" t="s">
        <v>4</v>
      </c>
      <c r="B9" s="6"/>
      <c r="C9" s="12">
        <f>IF(B9&gt;=250,1,0)</f>
        <v>0</v>
      </c>
    </row>
    <row r="10" spans="1:5" ht="14" customHeight="1" x14ac:dyDescent="0.35">
      <c r="A10" s="15" t="s">
        <v>5</v>
      </c>
      <c r="B10" s="16" t="str">
        <f>IF(AND(B7="",B8="",B9=""),"",(IF(C9=1,(IF(SUM(C7:C9)&gt;=2,"Suurettevõte","Väike/keskmine ettevõte")),"Väike/keskmine ettevõte")))</f>
        <v/>
      </c>
      <c r="C10" s="37" t="s">
        <v>36</v>
      </c>
      <c r="D10" s="1"/>
    </row>
    <row r="11" spans="1:5" ht="14" customHeight="1" x14ac:dyDescent="0.35">
      <c r="A11" s="1"/>
      <c r="B11" s="2"/>
      <c r="C11" s="1"/>
      <c r="D11" s="1"/>
    </row>
    <row r="12" spans="1:5" ht="14" customHeight="1" x14ac:dyDescent="0.35">
      <c r="A12" s="4" t="s">
        <v>6</v>
      </c>
      <c r="B12" s="39"/>
      <c r="D12" s="1"/>
    </row>
    <row r="13" spans="1:5" ht="14" customHeight="1" x14ac:dyDescent="0.35">
      <c r="A13" s="17" t="s">
        <v>7</v>
      </c>
      <c r="B13" s="10" t="s">
        <v>8</v>
      </c>
      <c r="C13" s="8" t="s">
        <v>9</v>
      </c>
      <c r="D13" s="39" t="s">
        <v>10</v>
      </c>
    </row>
    <row r="14" spans="1:5" ht="14" customHeight="1" x14ac:dyDescent="0.35">
      <c r="A14" s="18" t="s">
        <v>11</v>
      </c>
      <c r="B14" s="11" t="s">
        <v>12</v>
      </c>
      <c r="C14" s="9" t="s">
        <v>13</v>
      </c>
    </row>
    <row r="15" spans="1:5" ht="14" customHeight="1" x14ac:dyDescent="0.35">
      <c r="A15" s="18" t="s">
        <v>14</v>
      </c>
      <c r="B15" s="11" t="s">
        <v>15</v>
      </c>
      <c r="C15" s="9" t="s">
        <v>16</v>
      </c>
    </row>
    <row r="16" spans="1:5" ht="14" customHeight="1" x14ac:dyDescent="0.35">
      <c r="A16" s="18" t="s">
        <v>17</v>
      </c>
      <c r="B16" s="11" t="s">
        <v>18</v>
      </c>
      <c r="C16" s="9" t="s">
        <v>19</v>
      </c>
    </row>
    <row r="17" spans="1:12" ht="14" customHeight="1" x14ac:dyDescent="0.35">
      <c r="A17" t="s">
        <v>20</v>
      </c>
      <c r="B17" s="2"/>
      <c r="C17" s="1"/>
      <c r="D17" s="1"/>
    </row>
    <row r="18" spans="1:12" ht="14" customHeight="1" x14ac:dyDescent="0.35">
      <c r="B18" s="2"/>
      <c r="C18" s="1"/>
      <c r="D18" s="1"/>
    </row>
    <row r="20" spans="1:12" ht="14" customHeight="1" x14ac:dyDescent="0.35">
      <c r="A20" s="4" t="s">
        <v>41</v>
      </c>
      <c r="B20" s="2"/>
      <c r="C20" s="1"/>
      <c r="D20" s="1"/>
    </row>
    <row r="21" spans="1:12" ht="14" customHeight="1" x14ac:dyDescent="0.35">
      <c r="A21" s="22" t="s">
        <v>21</v>
      </c>
      <c r="B21" s="23">
        <v>2025</v>
      </c>
      <c r="C21" s="23">
        <f>B21-1</f>
        <v>2024</v>
      </c>
      <c r="D21" s="23" t="s">
        <v>38</v>
      </c>
      <c r="E21" s="23" t="s">
        <v>22</v>
      </c>
      <c r="G21" s="40"/>
      <c r="H21" s="40"/>
      <c r="I21" s="40"/>
      <c r="J21" s="40"/>
      <c r="K21" s="40"/>
      <c r="L21" s="40"/>
    </row>
    <row r="22" spans="1:12" ht="14" customHeight="1" x14ac:dyDescent="0.35">
      <c r="A22" s="27" t="s">
        <v>23</v>
      </c>
      <c r="B22" s="28" t="e">
        <f>B23/B24</f>
        <v>#DIV/0!</v>
      </c>
      <c r="C22" s="1"/>
      <c r="D22" s="29" t="e">
        <f>IF(B22&gt;=0.5,"OK","NOT")</f>
        <v>#DIV/0!</v>
      </c>
      <c r="E22" s="42" t="s">
        <v>24</v>
      </c>
      <c r="G22" s="40"/>
      <c r="H22" s="40"/>
      <c r="I22" s="40"/>
      <c r="J22" s="40"/>
      <c r="K22" s="40"/>
      <c r="L22" s="40"/>
    </row>
    <row r="23" spans="1:12" ht="14" customHeight="1" x14ac:dyDescent="0.35">
      <c r="A23" s="25" t="s">
        <v>25</v>
      </c>
      <c r="B23" s="26"/>
      <c r="C23" s="1"/>
      <c r="D23" s="1"/>
      <c r="G23" s="40"/>
      <c r="H23" s="40"/>
      <c r="I23" s="40"/>
      <c r="J23" s="40"/>
      <c r="K23" s="40"/>
      <c r="L23" s="40"/>
    </row>
    <row r="24" spans="1:12" ht="14" customHeight="1" x14ac:dyDescent="0.35">
      <c r="A24" s="24" t="s">
        <v>26</v>
      </c>
      <c r="B24" s="7"/>
      <c r="C24" s="1"/>
      <c r="D24" s="1"/>
      <c r="G24" s="40"/>
      <c r="H24" s="40"/>
      <c r="I24" s="40"/>
      <c r="J24" s="40"/>
      <c r="K24" s="40"/>
      <c r="L24" s="40"/>
    </row>
    <row r="26" spans="1:12" ht="14" customHeight="1" x14ac:dyDescent="0.35">
      <c r="A26" s="27" t="s">
        <v>27</v>
      </c>
      <c r="B26" s="30" t="e">
        <f>B27/B28</f>
        <v>#DIV/0!</v>
      </c>
      <c r="C26" s="30" t="e">
        <f>C27/C28</f>
        <v>#DIV/0!</v>
      </c>
      <c r="D26" s="29" t="str">
        <f>IF(B10="Suurettevõte",IF(AND(B26&gt;7.5,C26&gt;7.5),"NOT","OK"),"")</f>
        <v/>
      </c>
      <c r="E26" s="42" t="s">
        <v>28</v>
      </c>
    </row>
    <row r="27" spans="1:12" ht="14" customHeight="1" x14ac:dyDescent="0.35">
      <c r="A27" s="24" t="s">
        <v>29</v>
      </c>
      <c r="B27" s="7"/>
      <c r="C27" s="7"/>
      <c r="D27" s="1"/>
    </row>
    <row r="28" spans="1:12" ht="14" customHeight="1" x14ac:dyDescent="0.35">
      <c r="A28" s="24" t="s">
        <v>25</v>
      </c>
      <c r="B28" s="33">
        <f>B23</f>
        <v>0</v>
      </c>
      <c r="C28" s="32">
        <f>C23</f>
        <v>0</v>
      </c>
      <c r="D28" s="1"/>
    </row>
    <row r="29" spans="1:12" ht="14" customHeight="1" x14ac:dyDescent="0.35">
      <c r="A29" s="1"/>
      <c r="B29" s="1"/>
      <c r="C29" s="1"/>
      <c r="D29" s="1"/>
    </row>
    <row r="30" spans="1:12" ht="14" customHeight="1" x14ac:dyDescent="0.35">
      <c r="A30" s="27" t="s">
        <v>30</v>
      </c>
      <c r="B30" s="31" t="e">
        <f>B31/B32</f>
        <v>#DIV/0!</v>
      </c>
      <c r="C30" s="31" t="e">
        <f>C31/C32</f>
        <v>#DIV/0!</v>
      </c>
      <c r="D30" s="29" t="str">
        <f>IF(B10="Suurettevõte",IF(AND(B30&lt;1,C30&lt;1),"NOT","OK"),"")</f>
        <v/>
      </c>
      <c r="E30" s="42" t="s">
        <v>28</v>
      </c>
    </row>
    <row r="31" spans="1:12" ht="14" customHeight="1" x14ac:dyDescent="0.35">
      <c r="A31" s="24" t="s">
        <v>31</v>
      </c>
      <c r="B31" s="7"/>
      <c r="C31" s="7"/>
      <c r="D31" s="1"/>
    </row>
    <row r="32" spans="1:12" ht="14" customHeight="1" x14ac:dyDescent="0.35">
      <c r="A32" s="24" t="s">
        <v>32</v>
      </c>
      <c r="B32" s="7"/>
      <c r="C32" s="7"/>
      <c r="D32" s="1"/>
    </row>
    <row r="33" spans="1:5" ht="14" customHeight="1" x14ac:dyDescent="0.35">
      <c r="A33" s="1" t="s">
        <v>37</v>
      </c>
      <c r="B33" s="3"/>
      <c r="C33" s="3"/>
      <c r="D33" s="1"/>
    </row>
    <row r="34" spans="1:5" ht="14" customHeight="1" x14ac:dyDescent="0.35">
      <c r="A34" s="1"/>
      <c r="B34" s="1"/>
      <c r="C34" s="1"/>
      <c r="D34" s="1"/>
    </row>
    <row r="35" spans="1:5" ht="14" customHeight="1" x14ac:dyDescent="0.35">
      <c r="A35" s="34" t="s">
        <v>33</v>
      </c>
      <c r="B35" s="35">
        <f>B21</f>
        <v>2025</v>
      </c>
      <c r="C35" s="23">
        <f>C21</f>
        <v>2024</v>
      </c>
      <c r="D35" s="23" t="s">
        <v>38</v>
      </c>
      <c r="E35" s="23" t="s">
        <v>22</v>
      </c>
    </row>
    <row r="36" spans="1:5" ht="14" customHeight="1" x14ac:dyDescent="0.35">
      <c r="A36" s="27" t="s">
        <v>23</v>
      </c>
      <c r="B36" s="36" t="e">
        <f>B37/B38</f>
        <v>#DIV/0!</v>
      </c>
      <c r="C36" s="1"/>
      <c r="D36" s="29" t="e">
        <f>IF(B36&gt;=0.5,"OK","NOT")</f>
        <v>#DIV/0!</v>
      </c>
      <c r="E36" s="42" t="s">
        <v>24</v>
      </c>
    </row>
    <row r="37" spans="1:5" ht="14" customHeight="1" x14ac:dyDescent="0.35">
      <c r="A37" s="24" t="s">
        <v>25</v>
      </c>
      <c r="B37" s="7"/>
      <c r="C37" s="1"/>
      <c r="D37" s="1"/>
    </row>
    <row r="38" spans="1:5" ht="14" customHeight="1" x14ac:dyDescent="0.35">
      <c r="A38" s="24" t="s">
        <v>34</v>
      </c>
      <c r="B38" s="7"/>
      <c r="C38" s="1"/>
      <c r="D38" s="1"/>
    </row>
    <row r="39" spans="1:5" ht="14" customHeight="1" x14ac:dyDescent="0.35">
      <c r="A39" s="1"/>
      <c r="B39" s="1"/>
      <c r="C39" s="1"/>
      <c r="D39" s="1"/>
    </row>
    <row r="40" spans="1:5" ht="14" customHeight="1" x14ac:dyDescent="0.35">
      <c r="A40" s="27" t="s">
        <v>27</v>
      </c>
      <c r="B40" s="30" t="e">
        <f>B41/B42</f>
        <v>#DIV/0!</v>
      </c>
      <c r="C40" s="30" t="e">
        <f>C41/C42</f>
        <v>#DIV/0!</v>
      </c>
      <c r="D40" s="29" t="str">
        <f>IF(B10="Suurettevõte",IF(AND(B42&gt;=0,B40&lt;=7.5,C42&gt;=0,C40&lt;=7.5),"OK","NOT"),"")</f>
        <v/>
      </c>
      <c r="E40" s="42" t="s">
        <v>28</v>
      </c>
    </row>
    <row r="41" spans="1:5" ht="14" customHeight="1" x14ac:dyDescent="0.35">
      <c r="A41" s="24" t="str">
        <f>A27</f>
        <v>Lühi- ja pikaajalised võlakohustised (EUR)</v>
      </c>
      <c r="B41" s="7"/>
      <c r="C41" s="7"/>
      <c r="D41" s="1"/>
    </row>
    <row r="42" spans="1:5" ht="14" customHeight="1" x14ac:dyDescent="0.35">
      <c r="A42" s="24" t="s">
        <v>25</v>
      </c>
      <c r="B42" s="32">
        <f>B37</f>
        <v>0</v>
      </c>
      <c r="C42" s="32">
        <f>C37</f>
        <v>0</v>
      </c>
      <c r="D42" s="1"/>
    </row>
    <row r="43" spans="1:5" ht="14" customHeight="1" x14ac:dyDescent="0.35">
      <c r="A43" s="1"/>
      <c r="B43" s="1"/>
      <c r="C43" s="1"/>
      <c r="D43" s="1"/>
    </row>
    <row r="44" spans="1:5" ht="14" customHeight="1" x14ac:dyDescent="0.35">
      <c r="A44" s="27" t="s">
        <v>30</v>
      </c>
      <c r="B44" s="31" t="e">
        <f>B45/B46</f>
        <v>#DIV/0!</v>
      </c>
      <c r="C44" s="31" t="e">
        <f>C45/C46</f>
        <v>#DIV/0!</v>
      </c>
      <c r="D44" s="29" t="str">
        <f>IF(B10="Suurettevõte",IF(OR(B44&lt;1,C44&lt;1),"NOT","OK"),"")</f>
        <v/>
      </c>
      <c r="E44" s="42" t="s">
        <v>28</v>
      </c>
    </row>
    <row r="45" spans="1:5" ht="14" customHeight="1" x14ac:dyDescent="0.35">
      <c r="A45" s="24" t="s">
        <v>31</v>
      </c>
      <c r="B45" s="7"/>
      <c r="C45" s="7"/>
      <c r="D45" s="1"/>
    </row>
    <row r="46" spans="1:5" ht="14" customHeight="1" x14ac:dyDescent="0.35">
      <c r="A46" s="24" t="s">
        <v>32</v>
      </c>
      <c r="B46" s="7"/>
      <c r="C46" s="7"/>
      <c r="D46" s="1"/>
    </row>
    <row r="47" spans="1:5" ht="14" customHeight="1" x14ac:dyDescent="0.35">
      <c r="A47" s="1" t="s">
        <v>37</v>
      </c>
      <c r="B47" s="1"/>
      <c r="C47" s="1"/>
      <c r="D47" s="1"/>
    </row>
    <row r="48" spans="1:5" ht="14" customHeight="1" x14ac:dyDescent="0.35">
      <c r="A48" s="38"/>
      <c r="B48" s="1"/>
      <c r="C48" s="1"/>
      <c r="D48" s="1"/>
    </row>
    <row r="49" spans="1:4" ht="14" customHeight="1" x14ac:dyDescent="0.35">
      <c r="A49" s="38"/>
      <c r="B49" s="1"/>
      <c r="C49" s="1"/>
      <c r="D49" s="1"/>
    </row>
    <row r="50" spans="1:4" ht="14" customHeight="1" x14ac:dyDescent="0.35">
      <c r="A50" s="38"/>
      <c r="B50" s="1"/>
      <c r="C50" s="1"/>
      <c r="D50" s="1"/>
    </row>
    <row r="51" spans="1:4" ht="14" customHeight="1" x14ac:dyDescent="0.35">
      <c r="A51" s="38"/>
    </row>
  </sheetData>
  <mergeCells count="1">
    <mergeCell ref="A1:B1"/>
  </mergeCells>
  <conditionalFormatting sqref="A1">
    <cfRule type="containsText" dxfId="33" priority="11" operator="containsText" text="x">
      <formula>NOT(ISERROR(SEARCH("x",A1)))</formula>
    </cfRule>
    <cfRule type="containsText" dxfId="32" priority="12" operator="containsText" text="x">
      <formula>NOT(ISERROR(SEARCH("x",A1)))</formula>
    </cfRule>
  </conditionalFormatting>
  <conditionalFormatting sqref="B7">
    <cfRule type="cellIs" dxfId="31" priority="20" operator="between">
      <formula>0.0001</formula>
      <formula>43</formula>
    </cfRule>
    <cfRule type="cellIs" dxfId="30" priority="21" operator="greaterThan">
      <formula>43</formula>
    </cfRule>
  </conditionalFormatting>
  <conditionalFormatting sqref="B8">
    <cfRule type="cellIs" dxfId="29" priority="18" operator="greaterThan">
      <formula>50</formula>
    </cfRule>
    <cfRule type="cellIs" dxfId="28" priority="19" operator="between">
      <formula>0.001</formula>
      <formula>50</formula>
    </cfRule>
  </conditionalFormatting>
  <conditionalFormatting sqref="B9">
    <cfRule type="cellIs" dxfId="27" priority="16" operator="between">
      <formula>0.001</formula>
      <formula>249.99999999</formula>
    </cfRule>
    <cfRule type="cellIs" dxfId="26" priority="17" operator="greaterThanOrEqual">
      <formula>250</formula>
    </cfRule>
  </conditionalFormatting>
  <conditionalFormatting sqref="B10">
    <cfRule type="containsText" dxfId="25" priority="15" operator="containsText" text="&quot;Väike&quot;keskmine ettevõte&quot;">
      <formula>NOT(ISERROR(SEARCH("""Väike""keskmine ettevõte""",B10)))</formula>
    </cfRule>
  </conditionalFormatting>
  <conditionalFormatting sqref="B24">
    <cfRule type="cellIs" dxfId="24" priority="24" operator="lessThan">
      <formula>0</formula>
    </cfRule>
  </conditionalFormatting>
  <conditionalFormatting sqref="B38">
    <cfRule type="cellIs" dxfId="23" priority="23" operator="lessThan">
      <formula>0</formula>
    </cfRule>
  </conditionalFormatting>
  <conditionalFormatting sqref="B26:C26">
    <cfRule type="cellIs" dxfId="22" priority="36" operator="greaterThan">
      <formula>7.5</formula>
    </cfRule>
  </conditionalFormatting>
  <conditionalFormatting sqref="B28:C28">
    <cfRule type="cellIs" dxfId="21" priority="35" operator="lessThan">
      <formula>0</formula>
    </cfRule>
  </conditionalFormatting>
  <conditionalFormatting sqref="B30:C30">
    <cfRule type="cellIs" dxfId="20" priority="26" operator="lessThan">
      <formula>1</formula>
    </cfRule>
  </conditionalFormatting>
  <conditionalFormatting sqref="B42:C42">
    <cfRule type="cellIs" dxfId="19" priority="33" operator="lessThan">
      <formula>0</formula>
    </cfRule>
  </conditionalFormatting>
  <conditionalFormatting sqref="B44:C44">
    <cfRule type="cellIs" dxfId="18" priority="25" operator="lessThan">
      <formula>1</formula>
    </cfRule>
  </conditionalFormatting>
  <conditionalFormatting sqref="C2">
    <cfRule type="containsText" dxfId="17" priority="13" operator="containsText" text="x">
      <formula>NOT(ISERROR(SEARCH("x",C2)))</formula>
    </cfRule>
    <cfRule type="containsText" dxfId="16" priority="14" operator="containsText" text="x">
      <formula>NOT(ISERROR(SEARCH("x",C2)))</formula>
    </cfRule>
  </conditionalFormatting>
  <conditionalFormatting sqref="D22">
    <cfRule type="cellIs" dxfId="15" priority="3" operator="equal">
      <formula>"OK"</formula>
    </cfRule>
    <cfRule type="cellIs" dxfId="14" priority="4" operator="equal">
      <formula>"NOT"</formula>
    </cfRule>
  </conditionalFormatting>
  <conditionalFormatting sqref="D26">
    <cfRule type="cellIs" dxfId="13" priority="41" operator="equal">
      <formula>"OK"</formula>
    </cfRule>
    <cfRule type="cellIs" dxfId="12" priority="42" operator="equal">
      <formula>"NOT"</formula>
    </cfRule>
  </conditionalFormatting>
  <conditionalFormatting sqref="D30">
    <cfRule type="cellIs" dxfId="11" priority="37" operator="equal">
      <formula>"OK"</formula>
    </cfRule>
    <cfRule type="cellIs" dxfId="10" priority="38" operator="equal">
      <formula>"NOT"</formula>
    </cfRule>
  </conditionalFormatting>
  <conditionalFormatting sqref="D40">
    <cfRule type="cellIs" dxfId="7" priority="31" operator="equal">
      <formula>"OK"</formula>
    </cfRule>
    <cfRule type="cellIs" dxfId="6" priority="32" operator="equal">
      <formula>"NOT"</formula>
    </cfRule>
  </conditionalFormatting>
  <conditionalFormatting sqref="D44">
    <cfRule type="cellIs" dxfId="5" priority="27" operator="equal">
      <formula>"OK"</formula>
    </cfRule>
    <cfRule type="cellIs" dxfId="4" priority="28" operator="equal">
      <formula>"NOT"</formula>
    </cfRule>
  </conditionalFormatting>
  <conditionalFormatting sqref="D36">
    <cfRule type="cellIs" dxfId="3" priority="1" operator="equal">
      <formula>"OK"</formula>
    </cfRule>
    <cfRule type="cellIs" dxfId="2" priority="2" operator="equal">
      <formula>"NOT"</formula>
    </cfRule>
  </conditionalFormatting>
  <hyperlinks>
    <hyperlink ref="D13" r:id="rId1" display="https://eis.ee/wp-content/uploads/2015/12/VKE_definitsiooni_selgitus_-_EK_mrus_651-2014_alusel_-_2015.pdf" xr:uid="{C65F3FAF-3FA9-4F87-BFB1-070D3F32EDE7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4F7C42AFDE88A40B5DE8F8C6561BF28" ma:contentTypeVersion="16" ma:contentTypeDescription="Loo uus dokument" ma:contentTypeScope="" ma:versionID="4cfa5109a14376181c229c1fac01ff76">
  <xsd:schema xmlns:xsd="http://www.w3.org/2001/XMLSchema" xmlns:xs="http://www.w3.org/2001/XMLSchema" xmlns:p="http://schemas.microsoft.com/office/2006/metadata/properties" xmlns:ns2="e31ff916-cf36-4815-8f59-066548a5c626" xmlns:ns3="76a396e9-683e-4e80-a146-12c21ed12d13" targetNamespace="http://schemas.microsoft.com/office/2006/metadata/properties" ma:root="true" ma:fieldsID="fce241e9ee89f9c224d975c5f1dd814f" ns2:_="" ns3:_="">
    <xsd:import namespace="e31ff916-cf36-4815-8f59-066548a5c626"/>
    <xsd:import namespace="76a396e9-683e-4e80-a146-12c21ed12d1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1ff916-cf36-4815-8f59-066548a5c62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Pildisildid" ma:readOnly="false" ma:fieldId="{5cf76f15-5ced-4ddc-b409-7134ff3c332f}" ma:taxonomyMulti="true" ma:sspId="bc9fa8c6-3661-45c4-a12f-a9611ac3d79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a396e9-683e-4e80-a146-12c21ed12d13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caf75425-1013-4783-93cd-0fcbb1246a49}" ma:internalName="TaxCatchAll" ma:showField="CatchAllData" ma:web="76a396e9-683e-4e80-a146-12c21ed12d1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Ühiskasutuse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Ühiskasutusse andmise üksikasjad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6a396e9-683e-4e80-a146-12c21ed12d13" xsi:nil="true"/>
    <lcf76f155ced4ddcb4097134ff3c332f xmlns="e31ff916-cf36-4815-8f59-066548a5c62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486FA48-07D1-48A0-9B01-B5386F7F1084}"/>
</file>

<file path=customXml/itemProps2.xml><?xml version="1.0" encoding="utf-8"?>
<ds:datastoreItem xmlns:ds="http://schemas.openxmlformats.org/officeDocument/2006/customXml" ds:itemID="{EF9A54B0-8A47-471E-8A58-0D70E3227EF4}"/>
</file>

<file path=customXml/itemProps3.xml><?xml version="1.0" encoding="utf-8"?>
<ds:datastoreItem xmlns:ds="http://schemas.openxmlformats.org/officeDocument/2006/customXml" ds:itemID="{B48ECAB4-61A6-4D21-9774-8D0264B0E04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Raskustes ettevõtte kontroll</vt:lpstr>
    </vt:vector>
  </TitlesOfParts>
  <Manager/>
  <Company>Keskkonnainvesteeringute Keskus SA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Kristiina Toots</cp:lastModifiedBy>
  <cp:revision/>
  <dcterms:created xsi:type="dcterms:W3CDTF">2015-11-09T13:40:09Z</dcterms:created>
  <dcterms:modified xsi:type="dcterms:W3CDTF">2026-03-17T14:22:41Z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0x01010034F7C42AFDE88A40B5DE8F8C6561BF28</vt:lpwstr>
  </property>
</Properties>
</file>